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<sst xmlns="http://schemas.openxmlformats.org/spreadsheetml/2006/main" count="117" uniqueCount="50">
  <si>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</si>
  <si>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</si>
  <si>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</si>
  <si>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</si>
  <si>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</si>
  <si>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</si>
  <si>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</si>
  <si>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</si>
  <si>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</si>
  <si>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</si>
  <si>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</si>
  <si>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</si>
  <si>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</si>
  <si>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</si>
  <si>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</si>
  <si>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</si>
  <si>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</si>
  <si>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</si>
  <si>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</si>
  <si>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</si>
  <si>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</si>
  <si>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</si>
  <si>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</si>
  <si>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</si>
  <si>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</si>
  <si>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</si>
  <si>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</si>
  <si>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</si>
  <si>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</si>
  <si>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</si>
  <si>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</si>
  <si>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</si>
  <si>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</si>
  <si>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</si>
  <si>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</si>
  <si>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</si>
  <si>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</si>
  <si>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</si>
  <si>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</si>
  <si>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</si>
  <si>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</si>
  <si>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</si>
  <si>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</si>
  <si>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</si>
  <si>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</si>
  <si>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</si>
  <si>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</si>
  <si>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</si>
  <si>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</si>
  <si>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May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</si>
</sst>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462308</c:v>
                </c:pt>
                <c:pt idx="1">
                  <c:v>116004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578312</c:v>
                </c:pt>
                <c:pt idx="1">
                  <c:v>6566</c:v>
                </c:pt>
                <c:pt idx="2">
                  <c:v>832</c:v>
                </c:pt>
                <c:pt idx="3">
                  <c:v>2784</c:v>
                </c:pt>
                <c:pt idx="4">
                  <c:v>189288</c:v>
                </c:pt>
                <c:pt idx="5">
                  <c:v>1506</c:v>
                </c:pt>
                <c:pt idx="6">
                  <c:v>2513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138293485131</c:v>
                </c:pt>
                <c:pt idx="1">
                  <c:v>5746367581</c:v>
                </c:pt>
                <c:pt idx="2">
                  <c:v>1044506541</c:v>
                </c:pt>
                <c:pt idx="3">
                  <c:v>1468176456</c:v>
                </c:pt>
                <c:pt idx="4">
                  <c:v>447380599546</c:v>
                </c:pt>
                <c:pt idx="5">
                  <c:v>13537813000</c:v>
                </c:pt>
                <c:pt idx="6">
                  <c:v>6886916060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88308103519</c:v>
                </c:pt>
                <c:pt idx="1">
                  <c:v>49985381612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239133.00282719362</c:v>
                </c:pt>
                <c:pt idx="1">
                  <c:v>248871.2023003526</c:v>
                </c:pt>
                <c:pt idx="2">
                  <c:v>234819.09908576903</c:v>
                </c:pt>
                <c:pt idx="3">
                  <c:v>218289.43455879707</c:v>
                </c:pt>
                <c:pt idx="4">
                  <c:v>272243.2051733125</c:v>
                </c:pt>
              </c:numCache>
            </c:numRef>
          </c:val>
        </c:ser>
        <c:axId val="15494851"/>
        <c:axId val="5235932"/>
      </c:barChart>
      <c:catAx>
        <c:axId val="1549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35932"/>
        <c:crosses val="autoZero"/>
        <c:auto val="1"/>
        <c:lblOffset val="100"/>
        <c:noMultiLvlLbl val="0"/>
      </c:catAx>
      <c:valAx>
        <c:axId val="5235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494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8989251.66002656</c:v>
                </c:pt>
                <c:pt idx="1">
                  <c:v>2182857.1428571427</c:v>
                </c:pt>
                <c:pt idx="2">
                  <c:v>9021036.024016012</c:v>
                </c:pt>
                <c:pt idx="3">
                  <c:v>8426473.777777778</c:v>
                </c:pt>
                <c:pt idx="4">
                  <c:v>10809491.978609625</c:v>
                </c:pt>
              </c:numCache>
            </c:numRef>
          </c:val>
        </c:ser>
        <c:axId val="47123389"/>
        <c:axId val="21457318"/>
      </c:barChart>
      <c:catAx>
        <c:axId val="47123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457318"/>
        <c:crosses val="autoZero"/>
        <c:auto val="1"/>
        <c:lblOffset val="100"/>
        <c:noMultiLvlLbl val="0"/>
      </c:catAx>
      <c:valAx>
        <c:axId val="21457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123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875170.2072799269</c:v>
                </c:pt>
                <c:pt idx="1">
                  <c:v>387689.10987726477</c:v>
                </c:pt>
                <c:pt idx="2">
                  <c:v>1046968.3859938208</c:v>
                </c:pt>
                <c:pt idx="3">
                  <c:v>795198.57203191</c:v>
                </c:pt>
                <c:pt idx="4">
                  <c:v>2856484.3170320406</c:v>
                </c:pt>
              </c:numCache>
            </c:numRef>
          </c:val>
        </c:ser>
        <c:axId val="58898135"/>
        <c:axId val="60321168"/>
      </c:barChart>
      <c:catAx>
        <c:axId val="58898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321168"/>
        <c:crosses val="autoZero"/>
        <c:auto val="1"/>
        <c:lblOffset val="100"/>
        <c:noMultiLvlLbl val="0"/>
      </c:catAx>
      <c:valAx>
        <c:axId val="60321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898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1255416.515625</c:v>
                </c:pt>
                <c:pt idx="1">
                  <c:v>586788.0794701987</c:v>
                </c:pt>
                <c:pt idx="2">
                  <c:v>1403673.3348017621</c:v>
                </c:pt>
                <c:pt idx="3">
                  <c:v>1187085.6627118643</c:v>
                </c:pt>
                <c:pt idx="4">
                  <c:v>2807923.076923077</c:v>
                </c:pt>
              </c:numCache>
            </c:numRef>
          </c:val>
        </c:ser>
        <c:axId val="6019601"/>
        <c:axId val="54176410"/>
      </c:barChart>
      <c:catAx>
        <c:axId val="601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176410"/>
        <c:crosses val="autoZero"/>
        <c:auto val="1"/>
        <c:lblOffset val="100"/>
        <c:noMultiLvlLbl val="0"/>
      </c:catAx>
      <c:valAx>
        <c:axId val="54176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19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527362.2327586206</c:v>
                </c:pt>
                <c:pt idx="1">
                  <c:v>425951.9890260631</c:v>
                </c:pt>
                <c:pt idx="2">
                  <c:v>563336.9615571776</c:v>
                </c:pt>
                <c:pt idx="3">
                  <c:v>601664</c:v>
                </c:pt>
                <c:pt idx="4">
                  <c:v>500166.4948453608</c:v>
                </c:pt>
              </c:numCache>
            </c:numRef>
          </c:val>
        </c:ser>
        <c:axId val="17825643"/>
        <c:axId val="26213060"/>
      </c:barChart>
      <c:catAx>
        <c:axId val="178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213060"/>
        <c:crosses val="autoZero"/>
        <c:auto val="1"/>
        <c:lblOffset val="100"/>
        <c:noMultiLvlLbl val="0"/>
      </c:catAx>
      <c:valAx>
        <c:axId val="26213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825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2363491.608268881</c:v>
                </c:pt>
                <c:pt idx="1">
                  <c:v>1097268.2092149334</c:v>
                </c:pt>
                <c:pt idx="2">
                  <c:v>2668276.5975092584</c:v>
                </c:pt>
                <c:pt idx="3">
                  <c:v>2623805.337108749</c:v>
                </c:pt>
                <c:pt idx="4">
                  <c:v>2719624.4231301546</c:v>
                </c:pt>
              </c:numCache>
            </c:numRef>
          </c:val>
        </c:ser>
        <c:axId val="34590949"/>
        <c:axId val="42883086"/>
      </c:barChart>
      <c:catAx>
        <c:axId val="34590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883086"/>
        <c:crosses val="autoZero"/>
        <c:auto val="1"/>
        <c:lblOffset val="100"/>
        <c:noMultiLvlLbl val="0"/>
      </c:catAx>
      <c:valAx>
        <c:axId val="42883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590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109038</c:v>
                </c:pt>
                <c:pt idx="1">
                  <c:v>1474</c:v>
                </c:pt>
                <c:pt idx="2">
                  <c:v>251</c:v>
                </c:pt>
                <c:pt idx="3">
                  <c:v>307</c:v>
                </c:pt>
                <c:pt idx="4">
                  <c:v>10176</c:v>
                </c:pt>
                <c:pt idx="5">
                  <c:v>818</c:v>
                </c:pt>
                <c:pt idx="6">
                  <c:v>617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8b193064-903a-46ad-8bab-14fac77cb8ac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$138.29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42df3bd8-ccfa-4530-b386-faf12a9d347e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578,312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bee82241-bf88-453a-9250-4b318cf3659d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781,801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3d0608b-fd28-4f04-b8e3-276cc9da0851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$614,357,864,315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ca85229e-f171-47be-8382-5158e8782cd1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122,681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O2" sqref="O2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25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462308</v>
      </c>
      <c r="C6" s="7">
        <f>B6/B$9</f>
        <v>0.79940931538685</v>
      </c>
      <c r="D6" s="14">
        <v>88308103519</v>
      </c>
      <c r="E6" s="7">
        <f>D6/D$9</f>
        <v>0.6385557745930633</v>
      </c>
    </row>
    <row r="7" spans="1:5" ht="12.75">
      <c r="A7" s="1" t="s">
        <v>30</v>
      </c>
      <c r="B7" s="6">
        <v>116004</v>
      </c>
      <c r="C7" s="7">
        <f>B7/B$9</f>
        <v>0.20059068461315</v>
      </c>
      <c r="D7" s="14">
        <v>49985381612</v>
      </c>
      <c r="E7" s="7">
        <f>D7/D$9</f>
        <v>0.3614442254069366</v>
      </c>
    </row>
    <row r="9" spans="1:7" ht="12.75">
      <c r="A9" s="9" t="s">
        <v>12</v>
      </c>
      <c r="B9" s="10">
        <f>SUM(B6:B7)</f>
        <v>578312</v>
      </c>
      <c r="C9" s="29">
        <f>SUM(C6:C7)</f>
        <v>1</v>
      </c>
      <c r="D9" s="15">
        <f>SUM(D6:D7)</f>
        <v>138293485131</v>
      </c>
      <c r="E9" s="29">
        <f>SUM(E6:E7)</f>
        <v>1</v>
      </c>
      <c r="G9" s="54">
        <f>+D9/1000000000</f>
        <v>138.293485131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109038</v>
      </c>
      <c r="C5" s="7">
        <f>B5/B$13</f>
        <v>0.8887928856139092</v>
      </c>
      <c r="D5" s="6">
        <v>578312</v>
      </c>
      <c r="E5" s="7">
        <f>D5/D$13</f>
        <v>0.7397176519344437</v>
      </c>
      <c r="F5" s="14">
        <v>138293485131</v>
      </c>
      <c r="G5" s="7">
        <f>F5/F$13</f>
        <v>0.22510249019957643</v>
      </c>
      <c r="H5" s="14">
        <f>IF(D5=0,"-",+F5/D5)</f>
        <v>239133.00282719362</v>
      </c>
      <c r="I5" s="25"/>
    </row>
    <row r="6" spans="1:8" ht="12.75">
      <c r="A6" s="51" t="s">
        <v>6</v>
      </c>
      <c r="B6" s="6">
        <v>1474</v>
      </c>
      <c r="C6" s="7">
        <f aca="true" t="shared" si="0" ref="C6:C11">B6/B$13</f>
        <v>0.012014900432829859</v>
      </c>
      <c r="D6" s="6">
        <v>6566</v>
      </c>
      <c r="E6" s="7">
        <f aca="true" t="shared" si="1" ref="E6:E11">D6/D$13</f>
        <v>0.008398556665954635</v>
      </c>
      <c r="F6" s="14">
        <v>5746367581</v>
      </c>
      <c r="G6" s="7">
        <f aca="true" t="shared" si="2" ref="G6:G11">F6/F$13</f>
        <v>0.009353453279884544</v>
      </c>
      <c r="H6" s="14">
        <f aca="true" t="shared" si="3" ref="H6:H11">IF(D6=0,"-",+F6/D6)</f>
        <v>875170.2072799269</v>
      </c>
    </row>
    <row r="7" spans="1:8" ht="12.75">
      <c r="A7" s="51" t="s">
        <v>7</v>
      </c>
      <c r="B7" s="6">
        <v>251</v>
      </c>
      <c r="C7" s="7">
        <f t="shared" si="0"/>
        <v>0.002045956586594501</v>
      </c>
      <c r="D7" s="6">
        <v>832</v>
      </c>
      <c r="E7" s="7">
        <f t="shared" si="1"/>
        <v>0.0010642094343701275</v>
      </c>
      <c r="F7" s="14">
        <v>1044506541</v>
      </c>
      <c r="G7" s="7">
        <f t="shared" si="2"/>
        <v>0.0017001597955690036</v>
      </c>
      <c r="H7" s="14">
        <f t="shared" si="3"/>
        <v>1255416.515625</v>
      </c>
    </row>
    <row r="8" spans="1:8" ht="12.75">
      <c r="A8" s="51" t="s">
        <v>8</v>
      </c>
      <c r="B8" s="6">
        <v>307</v>
      </c>
      <c r="C8" s="7">
        <f t="shared" si="0"/>
        <v>0.0025024249883845093</v>
      </c>
      <c r="D8" s="6">
        <v>2784</v>
      </c>
      <c r="E8" s="7">
        <f t="shared" si="1"/>
        <v>0.0035610084919308112</v>
      </c>
      <c r="F8" s="14">
        <v>1468176456</v>
      </c>
      <c r="G8" s="7">
        <f t="shared" si="2"/>
        <v>0.002389774008406314</v>
      </c>
      <c r="H8" s="14">
        <f t="shared" si="3"/>
        <v>527362.2327586206</v>
      </c>
    </row>
    <row r="9" spans="1:8" ht="12.75">
      <c r="A9" s="51" t="s">
        <v>9</v>
      </c>
      <c r="B9" s="6">
        <v>10176</v>
      </c>
      <c r="C9" s="7">
        <f t="shared" si="0"/>
        <v>0.08294682958241292</v>
      </c>
      <c r="D9" s="6">
        <v>189288</v>
      </c>
      <c r="E9" s="7">
        <f t="shared" si="1"/>
        <v>0.2421178791022268</v>
      </c>
      <c r="F9" s="14">
        <v>447380599546</v>
      </c>
      <c r="G9" s="7">
        <f t="shared" si="2"/>
        <v>0.7282084686013139</v>
      </c>
      <c r="H9" s="14">
        <f t="shared" si="3"/>
        <v>2363491.608268881</v>
      </c>
    </row>
    <row r="10" spans="1:8" ht="12.75">
      <c r="A10" s="51" t="s">
        <v>10</v>
      </c>
      <c r="B10" s="6">
        <v>818</v>
      </c>
      <c r="C10" s="7">
        <f t="shared" si="0"/>
        <v>0.0066676991547183345</v>
      </c>
      <c r="D10" s="6">
        <v>1506</v>
      </c>
      <c r="E10" s="7">
        <f t="shared" si="1"/>
        <v>0.0019263214040401585</v>
      </c>
      <c r="F10" s="14">
        <v>13537813000</v>
      </c>
      <c r="G10" s="7">
        <f t="shared" si="2"/>
        <v>0.02203571206025736</v>
      </c>
      <c r="H10" s="14">
        <f t="shared" si="3"/>
        <v>8989251.66002656</v>
      </c>
    </row>
    <row r="11" spans="1:8" ht="12.75">
      <c r="A11" s="51" t="s">
        <v>11</v>
      </c>
      <c r="B11" s="6">
        <v>617</v>
      </c>
      <c r="C11" s="7">
        <f t="shared" si="0"/>
        <v>0.005029303641150626</v>
      </c>
      <c r="D11" s="6">
        <v>2513</v>
      </c>
      <c r="E11" s="7">
        <f t="shared" si="1"/>
        <v>0.0032143729670338103</v>
      </c>
      <c r="F11" s="14">
        <v>6886916060</v>
      </c>
      <c r="G11" s="7">
        <f t="shared" si="2"/>
        <v>0.011209942054992346</v>
      </c>
      <c r="H11" s="14">
        <f t="shared" si="3"/>
        <v>2740515.7421408673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122681</v>
      </c>
      <c r="C13" s="11">
        <f t="shared" si="4"/>
        <v>0.9999999999999999</v>
      </c>
      <c r="D13" s="10">
        <f t="shared" si="4"/>
        <v>781801</v>
      </c>
      <c r="E13" s="12">
        <f t="shared" si="4"/>
        <v>1.0000000000000002</v>
      </c>
      <c r="F13" s="15">
        <f t="shared" si="4"/>
        <v>614357864315</v>
      </c>
      <c r="G13" s="12">
        <f t="shared" si="4"/>
        <v>1</v>
      </c>
      <c r="H13" s="15">
        <f>F13/D13</f>
        <v>785823.8404849827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57639</v>
      </c>
      <c r="C16" s="7">
        <f aca="true" t="shared" si="5" ref="C16:C22">B16/B$24</f>
        <v>0.9092759110269759</v>
      </c>
      <c r="D16" s="6">
        <v>177538</v>
      </c>
      <c r="E16" s="7">
        <f aca="true" t="shared" si="6" ref="E16:E22">D16/D$24</f>
        <v>0.8169878697516888</v>
      </c>
      <c r="F16" s="20">
        <v>44184095514</v>
      </c>
      <c r="G16" s="7">
        <f aca="true" t="shared" si="7" ref="G16:G22">F16/F$24</f>
        <v>0.511085872353989</v>
      </c>
      <c r="H16" s="20">
        <f aca="true" t="shared" si="8" ref="H16:H22">IF(D16=0,"-",+F16/D16)</f>
        <v>248871.2023003526</v>
      </c>
      <c r="J16" s="8"/>
      <c r="M16" s="1"/>
      <c r="N16" s="1"/>
    </row>
    <row r="17" spans="1:14" ht="12.75">
      <c r="A17" s="1" t="s">
        <v>6</v>
      </c>
      <c r="B17" s="6">
        <v>612</v>
      </c>
      <c r="C17" s="7">
        <f t="shared" si="5"/>
        <v>0.009654519640321817</v>
      </c>
      <c r="D17" s="6">
        <v>1711</v>
      </c>
      <c r="E17" s="7">
        <f t="shared" si="6"/>
        <v>0.007873617170099581</v>
      </c>
      <c r="F17" s="20">
        <v>663336067</v>
      </c>
      <c r="G17" s="7">
        <f t="shared" si="7"/>
        <v>0.007672934989902373</v>
      </c>
      <c r="H17" s="20">
        <f t="shared" si="8"/>
        <v>387689.10987726477</v>
      </c>
      <c r="J17" s="8"/>
      <c r="M17" s="1"/>
      <c r="N17" s="1"/>
    </row>
    <row r="18" spans="1:14" ht="12.75">
      <c r="A18" s="1" t="s">
        <v>7</v>
      </c>
      <c r="B18" s="6">
        <v>80</v>
      </c>
      <c r="C18" s="7">
        <f t="shared" si="5"/>
        <v>0.0012620287111531788</v>
      </c>
      <c r="D18" s="6">
        <v>151</v>
      </c>
      <c r="E18" s="7">
        <f t="shared" si="6"/>
        <v>0.00069486627275572</v>
      </c>
      <c r="F18" s="20">
        <v>88605000</v>
      </c>
      <c r="G18" s="7">
        <f t="shared" si="7"/>
        <v>0.0010249109593196593</v>
      </c>
      <c r="H18" s="20">
        <f t="shared" si="8"/>
        <v>586788.0794701987</v>
      </c>
      <c r="J18" s="8"/>
      <c r="M18" s="1"/>
      <c r="N18" s="1"/>
    </row>
    <row r="19" spans="1:14" ht="12.75">
      <c r="A19" s="1" t="s">
        <v>8</v>
      </c>
      <c r="B19" s="6">
        <v>163</v>
      </c>
      <c r="C19" s="7">
        <f t="shared" si="5"/>
        <v>0.0025713834989746017</v>
      </c>
      <c r="D19" s="6">
        <v>729</v>
      </c>
      <c r="E19" s="7">
        <f t="shared" si="6"/>
        <v>0.0033546855154895357</v>
      </c>
      <c r="F19" s="20">
        <v>310519000</v>
      </c>
      <c r="G19" s="7">
        <f t="shared" si="7"/>
        <v>0.0035918325848087723</v>
      </c>
      <c r="H19" s="20">
        <f t="shared" si="8"/>
        <v>425951.9890260631</v>
      </c>
      <c r="J19" s="8"/>
      <c r="M19" s="1"/>
      <c r="N19" s="1"/>
    </row>
    <row r="20" spans="1:14" ht="12.75">
      <c r="A20" s="1" t="s">
        <v>9</v>
      </c>
      <c r="B20" s="6">
        <v>4741</v>
      </c>
      <c r="C20" s="7">
        <f t="shared" si="5"/>
        <v>0.07479097649471525</v>
      </c>
      <c r="D20" s="6">
        <v>36723</v>
      </c>
      <c r="E20" s="7">
        <f t="shared" si="6"/>
        <v>0.16899055718151196</v>
      </c>
      <c r="F20" s="20">
        <v>40294980447</v>
      </c>
      <c r="G20" s="7">
        <f t="shared" si="7"/>
        <v>0.4660997355194592</v>
      </c>
      <c r="H20" s="20">
        <f t="shared" si="8"/>
        <v>1097268.2092149334</v>
      </c>
      <c r="J20" s="8"/>
      <c r="M20" s="1"/>
      <c r="N20" s="1"/>
    </row>
    <row r="21" spans="1:14" ht="12.75">
      <c r="A21" s="1" t="s">
        <v>10</v>
      </c>
      <c r="B21" s="6">
        <v>7</v>
      </c>
      <c r="C21" s="7">
        <f t="shared" si="5"/>
        <v>0.00011042751222590314</v>
      </c>
      <c r="D21" s="6">
        <v>7</v>
      </c>
      <c r="E21" s="7">
        <f t="shared" si="6"/>
        <v>3.221234377013272E-05</v>
      </c>
      <c r="F21" s="20">
        <v>15280000</v>
      </c>
      <c r="G21" s="7">
        <f t="shared" si="7"/>
        <v>0.0001767466786118661</v>
      </c>
      <c r="H21" s="20">
        <f t="shared" si="8"/>
        <v>2182857.1428571427</v>
      </c>
      <c r="J21" s="8"/>
      <c r="M21" s="1"/>
      <c r="N21" s="1"/>
    </row>
    <row r="22" spans="1:14" ht="12.75">
      <c r="A22" s="1" t="s">
        <v>11</v>
      </c>
      <c r="B22" s="6">
        <v>148</v>
      </c>
      <c r="C22" s="7">
        <f t="shared" si="5"/>
        <v>0.0023347531156333807</v>
      </c>
      <c r="D22" s="6">
        <v>449</v>
      </c>
      <c r="E22" s="7">
        <f t="shared" si="6"/>
        <v>0.002066191764684227</v>
      </c>
      <c r="F22" s="20">
        <v>894596355</v>
      </c>
      <c r="G22" s="7">
        <f t="shared" si="7"/>
        <v>0.010347966913909153</v>
      </c>
      <c r="H22" s="20">
        <f t="shared" si="8"/>
        <v>1992419.4988864143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63390</v>
      </c>
      <c r="C24" s="11">
        <f t="shared" si="9"/>
        <v>1</v>
      </c>
      <c r="D24" s="10">
        <f t="shared" si="9"/>
        <v>217308</v>
      </c>
      <c r="E24" s="11">
        <f t="shared" si="9"/>
        <v>1</v>
      </c>
      <c r="F24" s="21">
        <f t="shared" si="9"/>
        <v>86451412383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108404</v>
      </c>
      <c r="C27" s="7">
        <f>B27/B$35</f>
        <v>0.8884699865586991</v>
      </c>
      <c r="D27" s="6">
        <v>400774</v>
      </c>
      <c r="E27" s="7">
        <f>D27/D$35</f>
        <v>0.7099716028365276</v>
      </c>
      <c r="F27" s="20">
        <v>94109389617</v>
      </c>
      <c r="G27" s="7">
        <f>F27/F$35</f>
        <v>0.17826906504473314</v>
      </c>
      <c r="H27" s="20">
        <f aca="true" t="shared" si="10" ref="H27:H33">IF(D27=0,"-",+F27/D27)</f>
        <v>234819.09908576903</v>
      </c>
      <c r="J27" s="8"/>
    </row>
    <row r="28" spans="1:10" ht="12.75">
      <c r="A28" s="1" t="s">
        <v>6</v>
      </c>
      <c r="B28" s="6">
        <v>1463</v>
      </c>
      <c r="C28" s="7">
        <f aca="true" t="shared" si="11" ref="C28:C33">B28/B$35</f>
        <v>0.011990623873061665</v>
      </c>
      <c r="D28" s="6">
        <v>4855</v>
      </c>
      <c r="E28" s="7">
        <f aca="true" t="shared" si="12" ref="E28:E33">D28/D$35</f>
        <v>0.00860063809471508</v>
      </c>
      <c r="F28" s="20">
        <v>5083031514</v>
      </c>
      <c r="G28" s="7">
        <f aca="true" t="shared" si="13" ref="G28:G33">F28/F$35</f>
        <v>0.009628659576706118</v>
      </c>
      <c r="H28" s="20">
        <f t="shared" si="10"/>
        <v>1046968.3859938208</v>
      </c>
      <c r="J28" s="8"/>
    </row>
    <row r="29" spans="1:10" ht="12.75">
      <c r="A29" s="1" t="s">
        <v>7</v>
      </c>
      <c r="B29" s="6">
        <v>249</v>
      </c>
      <c r="C29" s="7">
        <f t="shared" si="11"/>
        <v>0.00204078287381569</v>
      </c>
      <c r="D29" s="6">
        <v>681</v>
      </c>
      <c r="E29" s="7">
        <f t="shared" si="12"/>
        <v>0.0012063922847581812</v>
      </c>
      <c r="F29" s="20">
        <v>955901541</v>
      </c>
      <c r="G29" s="7">
        <f t="shared" si="13"/>
        <v>0.001810740402019429</v>
      </c>
      <c r="H29" s="20">
        <f t="shared" si="10"/>
        <v>1403673.3348017621</v>
      </c>
      <c r="J29" s="8"/>
    </row>
    <row r="30" spans="1:10" ht="12.75">
      <c r="A30" s="1" t="s">
        <v>8</v>
      </c>
      <c r="B30" s="6">
        <v>306</v>
      </c>
      <c r="C30" s="7">
        <f t="shared" si="11"/>
        <v>0.00250795003770121</v>
      </c>
      <c r="D30" s="6">
        <v>2055</v>
      </c>
      <c r="E30" s="7">
        <f t="shared" si="12"/>
        <v>0.003640434868102882</v>
      </c>
      <c r="F30" s="20">
        <v>1157657456</v>
      </c>
      <c r="G30" s="7">
        <f t="shared" si="13"/>
        <v>0.002192921590109906</v>
      </c>
      <c r="H30" s="20">
        <f t="shared" si="10"/>
        <v>563336.9615571776</v>
      </c>
      <c r="J30" s="8"/>
    </row>
    <row r="31" spans="1:10" ht="12.75">
      <c r="A31" s="1" t="s">
        <v>9</v>
      </c>
      <c r="B31" s="6">
        <v>10170</v>
      </c>
      <c r="C31" s="7">
        <f t="shared" si="11"/>
        <v>0.08335245713536374</v>
      </c>
      <c r="D31" s="6">
        <v>152565</v>
      </c>
      <c r="E31" s="7">
        <f t="shared" si="12"/>
        <v>0.2702690733100322</v>
      </c>
      <c r="F31" s="20">
        <v>407085619099</v>
      </c>
      <c r="G31" s="7">
        <f t="shared" si="13"/>
        <v>0.7711321155654998</v>
      </c>
      <c r="H31" s="20">
        <f t="shared" si="10"/>
        <v>2668276.5975092584</v>
      </c>
      <c r="J31" s="8"/>
    </row>
    <row r="32" spans="1:10" ht="12.75">
      <c r="A32" s="1" t="s">
        <v>10</v>
      </c>
      <c r="B32" s="6">
        <v>814</v>
      </c>
      <c r="C32" s="7">
        <f t="shared" si="11"/>
        <v>0.0066714749368914535</v>
      </c>
      <c r="D32" s="6">
        <v>1499</v>
      </c>
      <c r="E32" s="7">
        <f t="shared" si="12"/>
        <v>0.0026554802273898877</v>
      </c>
      <c r="F32" s="20">
        <v>13522533000</v>
      </c>
      <c r="G32" s="7">
        <f t="shared" si="13"/>
        <v>0.025615396346286456</v>
      </c>
      <c r="H32" s="20">
        <f t="shared" si="10"/>
        <v>9021036.024016012</v>
      </c>
      <c r="J32" s="8"/>
    </row>
    <row r="33" spans="1:10" ht="12.75">
      <c r="A33" s="1" t="s">
        <v>11</v>
      </c>
      <c r="B33" s="6">
        <v>606</v>
      </c>
      <c r="C33" s="7">
        <f t="shared" si="11"/>
        <v>0.004966724584467102</v>
      </c>
      <c r="D33" s="6">
        <v>2064</v>
      </c>
      <c r="E33" s="7">
        <f t="shared" si="12"/>
        <v>0.0036563783784741353</v>
      </c>
      <c r="F33" s="20">
        <v>5992319705</v>
      </c>
      <c r="G33" s="7">
        <f t="shared" si="13"/>
        <v>0.011351101474645122</v>
      </c>
      <c r="H33" s="20">
        <f t="shared" si="10"/>
        <v>2903255.671027132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122012</v>
      </c>
      <c r="C35" s="11">
        <f t="shared" si="14"/>
        <v>1</v>
      </c>
      <c r="D35" s="10">
        <f t="shared" si="14"/>
        <v>564493</v>
      </c>
      <c r="E35" s="11">
        <f t="shared" si="14"/>
        <v>0.9999999999999999</v>
      </c>
      <c r="F35" s="21">
        <f t="shared" si="14"/>
        <v>527906451932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98439</v>
      </c>
      <c r="C38" s="7">
        <f aca="true" t="shared" si="15" ref="C38:C44">B38/B$46</f>
        <v>0.8848051772954024</v>
      </c>
      <c r="D38" s="6">
        <v>277990</v>
      </c>
      <c r="E38" s="7">
        <f aca="true" t="shared" si="16" ref="E38:E44">D38/D$46</f>
        <v>0.7546980284840883</v>
      </c>
      <c r="F38" s="20">
        <v>60682279913</v>
      </c>
      <c r="G38" s="7">
        <f aca="true" t="shared" si="17" ref="G38:G44">F38/F$46</f>
        <v>0.20689590879843558</v>
      </c>
      <c r="H38" s="20">
        <f aca="true" t="shared" si="18" ref="H38:H44">IF(D38=0,"-",+F38/D38)</f>
        <v>218289.43455879707</v>
      </c>
      <c r="J38" s="8"/>
      <c r="N38" s="1"/>
    </row>
    <row r="39" spans="1:14" ht="12.75">
      <c r="A39" s="1" t="s">
        <v>6</v>
      </c>
      <c r="B39" s="6">
        <v>1399</v>
      </c>
      <c r="C39" s="7">
        <f t="shared" si="15"/>
        <v>0.012574715743112669</v>
      </c>
      <c r="D39" s="6">
        <v>4262</v>
      </c>
      <c r="E39" s="7">
        <f t="shared" si="16"/>
        <v>0.011570642819522949</v>
      </c>
      <c r="F39" s="20">
        <v>3389136314</v>
      </c>
      <c r="G39" s="7">
        <f t="shared" si="17"/>
        <v>0.011555242135465514</v>
      </c>
      <c r="H39" s="20">
        <f t="shared" si="18"/>
        <v>795198.57203191</v>
      </c>
      <c r="J39" s="8"/>
      <c r="N39" s="1"/>
    </row>
    <row r="40" spans="1:14" ht="12.75">
      <c r="A40" s="1" t="s">
        <v>7</v>
      </c>
      <c r="B40" s="6">
        <v>242</v>
      </c>
      <c r="C40" s="7">
        <f t="shared" si="15"/>
        <v>0.0021751831378365016</v>
      </c>
      <c r="D40" s="6">
        <v>590</v>
      </c>
      <c r="E40" s="7">
        <f t="shared" si="16"/>
        <v>0.001601754871778165</v>
      </c>
      <c r="F40" s="20">
        <v>700380541</v>
      </c>
      <c r="G40" s="7">
        <f t="shared" si="17"/>
        <v>0.0023879437084876522</v>
      </c>
      <c r="H40" s="20">
        <f t="shared" si="18"/>
        <v>1187085.6627118643</v>
      </c>
      <c r="J40" s="8"/>
      <c r="N40" s="1"/>
    </row>
    <row r="41" spans="1:14" ht="12.75">
      <c r="A41" s="1" t="s">
        <v>8</v>
      </c>
      <c r="B41" s="6">
        <v>282</v>
      </c>
      <c r="C41" s="7">
        <f t="shared" si="15"/>
        <v>0.0025347175407846837</v>
      </c>
      <c r="D41" s="6">
        <v>1279</v>
      </c>
      <c r="E41" s="7">
        <f t="shared" si="16"/>
        <v>0.0034722787813631748</v>
      </c>
      <c r="F41" s="20">
        <v>769528256</v>
      </c>
      <c r="G41" s="7">
        <f t="shared" si="17"/>
        <v>0.0026237024729370306</v>
      </c>
      <c r="H41" s="20">
        <f t="shared" si="18"/>
        <v>601664</v>
      </c>
      <c r="J41" s="8"/>
      <c r="N41" s="1"/>
    </row>
    <row r="42" spans="1:14" ht="12.75">
      <c r="A42" s="1" t="s">
        <v>9</v>
      </c>
      <c r="B42" s="6">
        <v>9555</v>
      </c>
      <c r="C42" s="7">
        <f t="shared" si="15"/>
        <v>0.085883780504247</v>
      </c>
      <c r="D42" s="6">
        <v>81757</v>
      </c>
      <c r="E42" s="7">
        <f t="shared" si="16"/>
        <v>0.22195707296943634</v>
      </c>
      <c r="F42" s="20">
        <v>214514452946</v>
      </c>
      <c r="G42" s="7">
        <f t="shared" si="17"/>
        <v>0.7313858799684602</v>
      </c>
      <c r="H42" s="20">
        <f t="shared" si="18"/>
        <v>2623805.337108749</v>
      </c>
      <c r="J42" s="8"/>
      <c r="N42" s="1"/>
    </row>
    <row r="43" spans="1:14" ht="12.75">
      <c r="A43" s="1" t="s">
        <v>10</v>
      </c>
      <c r="B43" s="6">
        <v>810</v>
      </c>
      <c r="C43" s="7">
        <f t="shared" si="15"/>
        <v>0.007280571659700688</v>
      </c>
      <c r="D43" s="6">
        <v>1125</v>
      </c>
      <c r="E43" s="7">
        <f t="shared" si="16"/>
        <v>0.0030541936114414163</v>
      </c>
      <c r="F43" s="20">
        <v>9479783000</v>
      </c>
      <c r="G43" s="7">
        <f t="shared" si="17"/>
        <v>0.032321269434980204</v>
      </c>
      <c r="H43" s="20">
        <f t="shared" si="18"/>
        <v>8426473.777777778</v>
      </c>
      <c r="J43" s="8"/>
      <c r="N43" s="1"/>
    </row>
    <row r="44" spans="1:14" ht="12.75">
      <c r="A44" s="1" t="s">
        <v>11</v>
      </c>
      <c r="B44" s="6">
        <v>528</v>
      </c>
      <c r="C44" s="7">
        <f t="shared" si="15"/>
        <v>0.004745854118916004</v>
      </c>
      <c r="D44" s="6">
        <v>1343</v>
      </c>
      <c r="E44" s="7">
        <f t="shared" si="16"/>
        <v>0.00364602846236962</v>
      </c>
      <c r="F44" s="20">
        <v>3763036694</v>
      </c>
      <c r="G44" s="7">
        <f t="shared" si="17"/>
        <v>0.012830053481233818</v>
      </c>
      <c r="H44" s="20">
        <f t="shared" si="18"/>
        <v>2801963.2866716306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111255</v>
      </c>
      <c r="C46" s="11">
        <f t="shared" si="19"/>
        <v>1</v>
      </c>
      <c r="D46" s="10">
        <f t="shared" si="19"/>
        <v>368346</v>
      </c>
      <c r="E46" s="11">
        <f t="shared" si="19"/>
        <v>0.9999999999999999</v>
      </c>
      <c r="F46" s="10">
        <f t="shared" si="19"/>
        <v>293298597664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78365</v>
      </c>
      <c r="C49" s="7">
        <f aca="true" t="shared" si="20" ref="C49:C55">B49/B$57</f>
        <v>0.884660540516132</v>
      </c>
      <c r="D49" s="6">
        <v>122784</v>
      </c>
      <c r="E49" s="7">
        <f aca="true" t="shared" si="21" ref="E49:E55">D49/D$57</f>
        <v>0.6259794949706088</v>
      </c>
      <c r="F49" s="20">
        <v>33427109704</v>
      </c>
      <c r="G49" s="7">
        <f aca="true" t="shared" si="22" ref="G49:G55">F49/F$57</f>
        <v>0.14248077843896545</v>
      </c>
      <c r="H49" s="20">
        <f aca="true" t="shared" si="23" ref="H49:H55">IF(D49=0,"-",+F49/D49)</f>
        <v>272243.2051733125</v>
      </c>
      <c r="J49" s="8"/>
      <c r="N49" s="1"/>
    </row>
    <row r="50" spans="1:14" ht="12.75">
      <c r="A50" s="1" t="s">
        <v>6</v>
      </c>
      <c r="B50" s="6">
        <v>449</v>
      </c>
      <c r="C50" s="7">
        <f t="shared" si="20"/>
        <v>0.00506874985888781</v>
      </c>
      <c r="D50" s="6">
        <v>593</v>
      </c>
      <c r="E50" s="7">
        <f t="shared" si="21"/>
        <v>0.003023242772002631</v>
      </c>
      <c r="F50" s="20">
        <v>1693895200</v>
      </c>
      <c r="G50" s="7">
        <f t="shared" si="22"/>
        <v>0.0072201129211343865</v>
      </c>
      <c r="H50" s="20">
        <f t="shared" si="23"/>
        <v>2856484.3170320406</v>
      </c>
      <c r="J50" s="8"/>
      <c r="N50" s="1"/>
    </row>
    <row r="51" spans="1:14" ht="12.75">
      <c r="A51" s="1" t="s">
        <v>7</v>
      </c>
      <c r="B51" s="6">
        <v>34</v>
      </c>
      <c r="C51" s="7">
        <f t="shared" si="20"/>
        <v>0.00038382515635230634</v>
      </c>
      <c r="D51" s="6">
        <v>91</v>
      </c>
      <c r="E51" s="7">
        <f t="shared" si="21"/>
        <v>0.00046393776096499055</v>
      </c>
      <c r="F51" s="20">
        <v>255521000</v>
      </c>
      <c r="G51" s="7">
        <f t="shared" si="22"/>
        <v>0.0010891408593171406</v>
      </c>
      <c r="H51" s="20">
        <f t="shared" si="23"/>
        <v>2807923.076923077</v>
      </c>
      <c r="J51" s="8"/>
      <c r="N51" s="1"/>
    </row>
    <row r="52" spans="1:14" ht="12.75">
      <c r="A52" s="1" t="s">
        <v>8</v>
      </c>
      <c r="B52" s="6">
        <v>253</v>
      </c>
      <c r="C52" s="7">
        <f t="shared" si="20"/>
        <v>0.0028561107222686323</v>
      </c>
      <c r="D52" s="6">
        <v>776</v>
      </c>
      <c r="E52" s="7">
        <f t="shared" si="21"/>
        <v>0.003956216511086073</v>
      </c>
      <c r="F52" s="20">
        <v>388129200</v>
      </c>
      <c r="G52" s="7">
        <f t="shared" si="22"/>
        <v>0.0016543742800555505</v>
      </c>
      <c r="H52" s="20">
        <f t="shared" si="23"/>
        <v>500166.4948453608</v>
      </c>
      <c r="J52" s="8"/>
      <c r="N52" s="1"/>
    </row>
    <row r="53" spans="1:14" ht="12.75">
      <c r="A53" s="1" t="s">
        <v>9</v>
      </c>
      <c r="B53" s="6">
        <v>8862</v>
      </c>
      <c r="C53" s="7">
        <f t="shared" si="20"/>
        <v>0.10004289810570996</v>
      </c>
      <c r="D53" s="6">
        <v>70808</v>
      </c>
      <c r="E53" s="7">
        <f t="shared" si="21"/>
        <v>0.36099456020229725</v>
      </c>
      <c r="F53" s="20">
        <v>192571166153</v>
      </c>
      <c r="G53" s="7">
        <f t="shared" si="22"/>
        <v>0.8208214799706571</v>
      </c>
      <c r="H53" s="20">
        <f t="shared" si="23"/>
        <v>2719624.4231301546</v>
      </c>
      <c r="J53" s="8"/>
      <c r="N53" s="1"/>
    </row>
    <row r="54" spans="1:14" ht="12.75">
      <c r="A54" s="1" t="s">
        <v>10</v>
      </c>
      <c r="B54" s="6">
        <v>280</v>
      </c>
      <c r="C54" s="7">
        <f t="shared" si="20"/>
        <v>0.003160913052313111</v>
      </c>
      <c r="D54" s="6">
        <v>374</v>
      </c>
      <c r="E54" s="7">
        <f t="shared" si="21"/>
        <v>0.0019067332153945766</v>
      </c>
      <c r="F54" s="20">
        <v>4042750000</v>
      </c>
      <c r="G54" s="7">
        <f t="shared" si="22"/>
        <v>0.01723194652887383</v>
      </c>
      <c r="H54" s="20">
        <f t="shared" si="23"/>
        <v>10809491.978609625</v>
      </c>
      <c r="J54" s="8"/>
      <c r="N54" s="1"/>
    </row>
    <row r="55" spans="1:14" ht="12.75">
      <c r="A55" s="1" t="s">
        <v>11</v>
      </c>
      <c r="B55" s="6">
        <v>339</v>
      </c>
      <c r="C55" s="7">
        <f t="shared" si="20"/>
        <v>0.003826962588336231</v>
      </c>
      <c r="D55" s="6">
        <v>721</v>
      </c>
      <c r="E55" s="7">
        <f t="shared" si="21"/>
        <v>0.0036758145676456942</v>
      </c>
      <c r="F55" s="20">
        <v>2229283011</v>
      </c>
      <c r="G55" s="7">
        <f t="shared" si="22"/>
        <v>0.009502167000996561</v>
      </c>
      <c r="H55" s="20">
        <f t="shared" si="23"/>
        <v>3091932.0540915397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88582</v>
      </c>
      <c r="C57" s="11">
        <f t="shared" si="24"/>
        <v>1</v>
      </c>
      <c r="D57" s="10">
        <f t="shared" si="24"/>
        <v>196147</v>
      </c>
      <c r="E57" s="11">
        <f t="shared" si="24"/>
        <v>0.9999999999999999</v>
      </c>
      <c r="F57" s="10">
        <f t="shared" si="24"/>
        <v>234607854268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kgrace</cp:lastModifiedBy>
  <cp:lastPrinted>2001-02-08T21:22:29Z</cp:lastPrinted>
  <dcterms:created xsi:type="dcterms:W3CDTF">2000-09-06T18:30:25Z</dcterms:created>
  <dcterms:modified xsi:type="dcterms:W3CDTF">2009-01-12T19:34:02Z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